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Relationship Id="rId4" Target="docProps/custom.xml" Type="http://schemas.openxmlformats.org/officeDocument/2006/relationships/custom-properties"/>
</Relationships>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echeva\Documents\documentos 2015\implementación ley de acceso a la información\"/>
    </mc:Choice>
  </mc:AlternateContent>
  <bookViews>
    <workbookView xWindow="0" yWindow="0" windowWidth="20490" windowHeight="77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4" i="1" l="1"/>
  <c r="B54" i="1"/>
  <c r="C45" i="1"/>
  <c r="B45" i="1"/>
  <c r="C28" i="1"/>
  <c r="B28" i="1"/>
  <c r="C9" i="1"/>
  <c r="B9" i="1"/>
  <c r="C7" i="1"/>
  <c r="C26" i="1" s="1"/>
  <c r="B7" i="1"/>
  <c r="B39" i="1" s="1"/>
  <c r="B53" i="1" l="1"/>
  <c r="B58" i="1" s="1"/>
  <c r="B60" i="1" s="1"/>
  <c r="B63" i="1" s="1"/>
  <c r="B65" i="1"/>
  <c r="B66" i="1" s="1"/>
  <c r="C39" i="1"/>
  <c r="B26" i="1"/>
  <c r="C65" i="1" l="1"/>
  <c r="C66" i="1" s="1"/>
  <c r="C53" i="1"/>
  <c r="C58" i="1" s="1"/>
  <c r="C60" i="1" s="1"/>
  <c r="C63" i="1" s="1"/>
</calcChain>
</file>

<file path=xl/sharedStrings.xml><?xml version="1.0" encoding="utf-8"?>
<sst xmlns="http://schemas.openxmlformats.org/spreadsheetml/2006/main" count="63" uniqueCount="59">
  <si>
    <t>Cifras en millones de COP</t>
  </si>
  <si>
    <t>VIGENCIA 2014</t>
  </si>
  <si>
    <t>DESCRIPCIÓN</t>
  </si>
  <si>
    <t xml:space="preserve">PRESUPUESTO </t>
  </si>
  <si>
    <t xml:space="preserve">EJECUCION </t>
  </si>
  <si>
    <t>INGRESOS OPERACIONALES</t>
  </si>
  <si>
    <t>VENTA DE BIENES</t>
  </si>
  <si>
    <t>VENTA DE SERVICIOS</t>
  </si>
  <si>
    <t>Ingresos Netos Efectivos</t>
  </si>
  <si>
    <t>Costos de Ventas y Operación Efectivo</t>
  </si>
  <si>
    <t>COSTO DE VENTAS DE BIENES</t>
  </si>
  <si>
    <t>SERVICIOS PERSONALES</t>
  </si>
  <si>
    <t>- Amortización Cálculo Actuarial de Futuras Pensiones</t>
  </si>
  <si>
    <t>GENERALES</t>
  </si>
  <si>
    <t>ARRENDAMIENTOS</t>
  </si>
  <si>
    <t>COSTO DE BIENES Y SERVICIOS PUBLICOS PARA LA VENTA</t>
  </si>
  <si>
    <t>CONTRIBUCIONES Y REGALIAS</t>
  </si>
  <si>
    <t>CONSUMOS INSUMOS DIRECTOS</t>
  </si>
  <si>
    <t>ORDENES Y CONTRATOS DE MANTENIMIENTO Y REPARACIONES</t>
  </si>
  <si>
    <t>HONORARIOS</t>
  </si>
  <si>
    <t>SERVICIOS PUBLICOS</t>
  </si>
  <si>
    <t>OTROS COSTOS DE OPERACION Y MANTENIMIENTO</t>
  </si>
  <si>
    <t>SEGUROS</t>
  </si>
  <si>
    <t>IMPUESTOS</t>
  </si>
  <si>
    <t>ORDENES Y CONTRATOS POR OTROS SERVICIOS</t>
  </si>
  <si>
    <t>Utilidad Bruta efectiva</t>
  </si>
  <si>
    <t>Gastos de Administración Efectivos</t>
  </si>
  <si>
    <t>SUELDOS Y SALARIOS</t>
  </si>
  <si>
    <t>CONTRIBUCIONES IMPUTADAS</t>
  </si>
  <si>
    <t>Amortización Cálculo Actuarial Pensiones Actuales</t>
  </si>
  <si>
    <t>- Amor. Cálculo Actuarial de Cuotas Partes de Pensiones</t>
  </si>
  <si>
    <t>CONTRIBUCIONES EFECTIVAS</t>
  </si>
  <si>
    <t>APORTES AL ICBF</t>
  </si>
  <si>
    <t>GASTOS GENERALES</t>
  </si>
  <si>
    <t>IMPUESTOS CONTRIBUCIONES Y TASAS</t>
  </si>
  <si>
    <t>EBITDA</t>
  </si>
  <si>
    <t>DEPRECIACIÓN, AMORTIZ. Y AGOTAMIENTO</t>
  </si>
  <si>
    <t>DEPRECIACIÓN, AMORTIZ. Y AGOTAMIENTO - COSTO</t>
  </si>
  <si>
    <t>Depreciación</t>
  </si>
  <si>
    <t>Amortización y Diferidos</t>
  </si>
  <si>
    <t>Agotamiento</t>
  </si>
  <si>
    <t>DEPRECIACIÓN, AMORTIZ., PROVI. Y AGOTAM. - GASTO</t>
  </si>
  <si>
    <t>Provisión deudas malas</t>
  </si>
  <si>
    <t>Provisión Subsidios</t>
  </si>
  <si>
    <t>Provis.ppdades,planta y equipo</t>
  </si>
  <si>
    <t>Otras Provisiones Operativas</t>
  </si>
  <si>
    <t>Cálculo Actuarial</t>
  </si>
  <si>
    <t>Excedente (Déficit) Operacional</t>
  </si>
  <si>
    <t>NO OPERATIVOS</t>
  </si>
  <si>
    <t>Ingresos No Operativos</t>
  </si>
  <si>
    <t>Gastos No Operativos</t>
  </si>
  <si>
    <t>Provision para contingencias</t>
  </si>
  <si>
    <t>Excedente (Déficit) antes de Aj. x Inflación</t>
  </si>
  <si>
    <t>Efecto por Exposición a la Inflación</t>
  </si>
  <si>
    <t>Utilidad Antes de provisión de imporrenta</t>
  </si>
  <si>
    <t>Provisión Impuesto de Renta</t>
  </si>
  <si>
    <t>Provisión Impuesto CREE</t>
  </si>
  <si>
    <t>Excedente (Déficit) del Ejercicio</t>
  </si>
  <si>
    <t>MARGEN EBITDA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</si>
</sst>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-* #,##0.00\ _€_-;\-* #,##0.00\ _€_-;_-* &quot;-&quot;??\ _€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name val="Arial"/>
      <family val="2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0" fontId="5" fillId="0" borderId="0"/>
    <xf numFmtId="0" fontId="1" fillId="0" borderId="0"/>
    <xf numFmtId="164" fontId="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3" fontId="4" fillId="3" borderId="1" xfId="3" applyNumberFormat="1" applyFont="1" applyFill="1" applyBorder="1" applyAlignment="1" applyProtection="1">
      <alignment horizontal="center" vertical="center" wrapText="1"/>
    </xf>
    <xf numFmtId="0" fontId="4" fillId="0" borderId="1" xfId="3" applyFont="1" applyFill="1" applyBorder="1" applyAlignment="1" applyProtection="1">
      <alignment horizontal="left" vertical="center"/>
    </xf>
    <xf numFmtId="3" fontId="5" fillId="0" borderId="1" xfId="0" applyNumberFormat="1" applyFont="1" applyFill="1" applyBorder="1" applyAlignment="1">
      <alignment horizontal="right" vertical="center" wrapText="1"/>
    </xf>
    <xf numFmtId="3" fontId="4" fillId="0" borderId="1" xfId="4" applyNumberFormat="1" applyFont="1" applyFill="1" applyBorder="1" applyAlignment="1">
      <alignment horizontal="right" vertical="center" wrapText="1"/>
    </xf>
    <xf numFmtId="0" fontId="5" fillId="0" borderId="1" xfId="5" applyFont="1" applyFill="1" applyBorder="1" applyAlignment="1">
      <alignment horizontal="left" vertical="center" wrapText="1"/>
    </xf>
    <xf numFmtId="3" fontId="5" fillId="0" borderId="1" xfId="5" applyNumberFormat="1" applyFont="1" applyFill="1" applyBorder="1" applyAlignment="1">
      <alignment horizontal="right" vertical="center" wrapText="1"/>
    </xf>
    <xf numFmtId="3" fontId="5" fillId="0" borderId="1" xfId="6" applyNumberFormat="1" applyFont="1" applyBorder="1" applyAlignment="1">
      <alignment horizontal="right" vertical="center"/>
    </xf>
    <xf numFmtId="3" fontId="4" fillId="4" borderId="1" xfId="3" applyNumberFormat="1" applyFont="1" applyFill="1" applyBorder="1" applyAlignment="1" applyProtection="1">
      <alignment horizontal="left" vertical="center"/>
    </xf>
    <xf numFmtId="3" fontId="4" fillId="4" borderId="1" xfId="3" applyNumberFormat="1" applyFont="1" applyFill="1" applyBorder="1" applyAlignment="1" applyProtection="1">
      <alignment horizontal="right" vertical="center"/>
    </xf>
    <xf numFmtId="0" fontId="5" fillId="0" borderId="1" xfId="5" quotePrefix="1" applyFont="1" applyFill="1" applyBorder="1" applyAlignment="1">
      <alignment horizontal="left" vertical="center" wrapText="1"/>
    </xf>
    <xf numFmtId="3" fontId="5" fillId="0" borderId="1" xfId="6" applyNumberFormat="1" applyFont="1" applyFill="1" applyBorder="1" applyAlignment="1">
      <alignment horizontal="right" vertical="center"/>
    </xf>
    <xf numFmtId="0" fontId="4" fillId="4" borderId="1" xfId="5" applyFont="1" applyFill="1" applyBorder="1" applyAlignment="1" applyProtection="1">
      <alignment horizontal="left" vertical="center"/>
    </xf>
    <xf numFmtId="3" fontId="4" fillId="4" borderId="1" xfId="5" applyNumberFormat="1" applyFont="1" applyFill="1" applyBorder="1" applyAlignment="1" applyProtection="1">
      <alignment horizontal="right" vertical="center"/>
    </xf>
    <xf numFmtId="3" fontId="6" fillId="0" borderId="1" xfId="6" applyNumberFormat="1" applyFont="1" applyFill="1" applyBorder="1" applyAlignment="1">
      <alignment horizontal="right" vertical="center"/>
    </xf>
    <xf numFmtId="3" fontId="4" fillId="0" borderId="1" xfId="1" applyNumberFormat="1" applyFont="1" applyFill="1" applyBorder="1" applyAlignment="1" applyProtection="1">
      <alignment horizontal="right" vertical="center"/>
    </xf>
    <xf numFmtId="3" fontId="4" fillId="0" borderId="1" xfId="1" applyNumberFormat="1" applyFont="1" applyFill="1" applyBorder="1" applyAlignment="1">
      <alignment horizontal="right" vertical="center"/>
    </xf>
    <xf numFmtId="0" fontId="6" fillId="0" borderId="1" xfId="3" applyFont="1" applyFill="1" applyBorder="1" applyAlignment="1" applyProtection="1">
      <alignment horizontal="left" vertical="center"/>
    </xf>
    <xf numFmtId="3" fontId="4" fillId="0" borderId="1" xfId="3" applyNumberFormat="1" applyFont="1" applyFill="1" applyBorder="1" applyAlignment="1" applyProtection="1">
      <alignment horizontal="right" vertical="center"/>
    </xf>
    <xf numFmtId="3" fontId="2" fillId="0" borderId="1" xfId="6" applyNumberFormat="1" applyFont="1" applyBorder="1" applyAlignment="1">
      <alignment horizontal="right" vertical="center"/>
    </xf>
    <xf numFmtId="3" fontId="4" fillId="0" borderId="1" xfId="3" applyNumberFormat="1" applyFont="1" applyFill="1" applyBorder="1" applyAlignment="1" applyProtection="1">
      <alignment horizontal="left" vertical="center"/>
    </xf>
    <xf numFmtId="3" fontId="6" fillId="0" borderId="1" xfId="3" applyNumberFormat="1" applyFont="1" applyFill="1" applyBorder="1" applyAlignment="1" applyProtection="1">
      <alignment horizontal="left" vertical="center"/>
    </xf>
    <xf numFmtId="3" fontId="6" fillId="0" borderId="1" xfId="3" applyNumberFormat="1" applyFont="1" applyFill="1" applyBorder="1" applyAlignment="1" applyProtection="1">
      <alignment horizontal="right" vertical="center"/>
    </xf>
    <xf numFmtId="3" fontId="6" fillId="0" borderId="1" xfId="7" applyNumberFormat="1" applyFont="1" applyFill="1" applyBorder="1" applyAlignment="1">
      <alignment horizontal="right" vertical="center"/>
    </xf>
    <xf numFmtId="0" fontId="5" fillId="0" borderId="1" xfId="4" applyFont="1" applyBorder="1" applyAlignment="1">
      <alignment horizontal="left" vertical="center"/>
    </xf>
    <xf numFmtId="3" fontId="5" fillId="0" borderId="1" xfId="4" applyNumberFormat="1" applyFont="1" applyBorder="1" applyAlignment="1">
      <alignment horizontal="right" vertical="center"/>
    </xf>
    <xf numFmtId="0" fontId="2" fillId="0" borderId="1" xfId="4" applyFont="1" applyBorder="1" applyAlignment="1">
      <alignment horizontal="left" vertical="center"/>
    </xf>
    <xf numFmtId="3" fontId="2" fillId="0" borderId="1" xfId="4" applyNumberFormat="1" applyFont="1" applyBorder="1" applyAlignment="1">
      <alignment horizontal="right" vertical="center"/>
    </xf>
    <xf numFmtId="10" fontId="2" fillId="0" borderId="1" xfId="2" applyNumberFormat="1" applyFont="1" applyBorder="1" applyAlignment="1">
      <alignment horizontal="right" vertical="center"/>
    </xf>
  </cellXfs>
  <cellStyles count="8">
    <cellStyle name="Millares" xfId="1" builtinId="3"/>
    <cellStyle name="Millares 2" xfId="7"/>
    <cellStyle name="Millares 23" xfId="6"/>
    <cellStyle name="Normal" xfId="0" builtinId="0"/>
    <cellStyle name="Normal 2" xfId="5"/>
    <cellStyle name="Normal 62" xfId="4"/>
    <cellStyle name="Normal_Formatos Info" xfId="3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6"/>
  <sheetViews>
    <sheetView tabSelected="1" workbookViewId="0">
      <selection sqref="A1:C66"/>
    </sheetView>
  </sheetViews>
  <sheetFormatPr baseColWidth="10" defaultRowHeight="15" x14ac:dyDescent="0.25"/>
  <cols>
    <col min="1" max="1" width="50.7109375" customWidth="1"/>
    <col min="2" max="2" width="15.42578125" customWidth="1"/>
    <col min="3" max="3" width="26.5703125" customWidth="1"/>
  </cols>
  <sheetData>
    <row r="1" spans="1:3" x14ac:dyDescent="0.25">
      <c r="A1" s="1" t="s">
        <v>0</v>
      </c>
      <c r="B1" s="2" t="s">
        <v>1</v>
      </c>
      <c r="C1" s="2"/>
    </row>
    <row r="2" spans="1:3" ht="25.5" x14ac:dyDescent="0.25">
      <c r="A2" s="3" t="s">
        <v>2</v>
      </c>
      <c r="B2" s="3" t="s">
        <v>3</v>
      </c>
      <c r="C2" s="4" t="s">
        <v>4</v>
      </c>
    </row>
    <row r="3" spans="1:3" x14ac:dyDescent="0.25">
      <c r="A3" s="5" t="s">
        <v>5</v>
      </c>
      <c r="B3" s="6"/>
      <c r="C3" s="7"/>
    </row>
    <row r="4" spans="1:3" ht="25.5" x14ac:dyDescent="0.25">
      <c r="A4" s="8" t="s">
        <v>6</v>
      </c>
      <c r="B4" s="9">
        <v>627.16793500000006</v>
      </c>
      <c r="C4" s="10">
        <v>2884.3643080000002</v>
      </c>
    </row>
    <row r="5" spans="1:3" ht="25.5" x14ac:dyDescent="0.25">
      <c r="A5" s="8" t="s">
        <v>7</v>
      </c>
      <c r="B5" s="9">
        <v>468633.63264099997</v>
      </c>
      <c r="C5" s="10">
        <v>497149.02792983002</v>
      </c>
    </row>
    <row r="6" spans="1:3" x14ac:dyDescent="0.25">
      <c r="A6" s="8"/>
      <c r="B6" s="9"/>
      <c r="C6" s="9"/>
    </row>
    <row r="7" spans="1:3" x14ac:dyDescent="0.25">
      <c r="A7" s="11" t="s">
        <v>8</v>
      </c>
      <c r="B7" s="12">
        <f t="shared" ref="B7:C7" si="0">B4+B5</f>
        <v>469260.80057599995</v>
      </c>
      <c r="C7" s="12">
        <f t="shared" si="0"/>
        <v>500033.39223783003</v>
      </c>
    </row>
    <row r="8" spans="1:3" x14ac:dyDescent="0.25">
      <c r="A8" s="8"/>
      <c r="B8" s="9"/>
      <c r="C8" s="9"/>
    </row>
    <row r="9" spans="1:3" x14ac:dyDescent="0.25">
      <c r="A9" s="11" t="s">
        <v>9</v>
      </c>
      <c r="B9" s="12">
        <f t="shared" ref="B9:C9" si="1">SUM(B10:B24)</f>
        <v>287376.14103200007</v>
      </c>
      <c r="C9" s="12">
        <f t="shared" si="1"/>
        <v>293941.07007503998</v>
      </c>
    </row>
    <row r="10" spans="1:3" ht="38.25" x14ac:dyDescent="0.25">
      <c r="A10" s="8" t="s">
        <v>10</v>
      </c>
      <c r="B10" s="9">
        <v>889.11632399999996</v>
      </c>
      <c r="C10" s="10">
        <v>1941.0961480600001</v>
      </c>
    </row>
    <row r="11" spans="1:3" ht="25.5" x14ac:dyDescent="0.25">
      <c r="A11" s="8" t="s">
        <v>11</v>
      </c>
      <c r="B11" s="9">
        <v>39536.586536000003</v>
      </c>
      <c r="C11" s="10">
        <v>36866.951527759993</v>
      </c>
    </row>
    <row r="12" spans="1:3" ht="76.5" x14ac:dyDescent="0.25">
      <c r="A12" s="13" t="s">
        <v>12</v>
      </c>
      <c r="B12" s="9">
        <v>0</v>
      </c>
      <c r="C12" s="14">
        <v>0</v>
      </c>
    </row>
    <row r="13" spans="1:3" x14ac:dyDescent="0.25">
      <c r="A13" s="8" t="s">
        <v>13</v>
      </c>
      <c r="B13" s="9">
        <v>12863.585590000001</v>
      </c>
      <c r="C13" s="10">
        <v>11206.977590319999</v>
      </c>
    </row>
    <row r="14" spans="1:3" ht="25.5" x14ac:dyDescent="0.25">
      <c r="A14" s="8" t="s">
        <v>14</v>
      </c>
      <c r="B14" s="9">
        <v>2763.8588020000002</v>
      </c>
      <c r="C14" s="10">
        <v>2561.9143087100001</v>
      </c>
    </row>
    <row r="15" spans="1:3" ht="76.5" x14ac:dyDescent="0.25">
      <c r="A15" s="8" t="s">
        <v>15</v>
      </c>
      <c r="B15" s="9">
        <v>145060.99135200001</v>
      </c>
      <c r="C15" s="10">
        <v>155916.92026340999</v>
      </c>
    </row>
    <row r="16" spans="1:3" ht="38.25" x14ac:dyDescent="0.25">
      <c r="A16" s="8" t="s">
        <v>16</v>
      </c>
      <c r="B16" s="9">
        <v>5379.1699179999996</v>
      </c>
      <c r="C16" s="10">
        <v>5465.7942893299996</v>
      </c>
    </row>
    <row r="17" spans="1:3" ht="38.25" x14ac:dyDescent="0.25">
      <c r="A17" s="8" t="s">
        <v>17</v>
      </c>
      <c r="B17" s="9">
        <v>3136.3231179999998</v>
      </c>
      <c r="C17" s="10">
        <v>11531.29932934</v>
      </c>
    </row>
    <row r="18" spans="1:3" ht="89.25" x14ac:dyDescent="0.25">
      <c r="A18" s="8" t="s">
        <v>18</v>
      </c>
      <c r="B18" s="9">
        <v>26597.523897999999</v>
      </c>
      <c r="C18" s="10">
        <v>27928.359500629998</v>
      </c>
    </row>
    <row r="19" spans="1:3" ht="25.5" x14ac:dyDescent="0.25">
      <c r="A19" s="8" t="s">
        <v>19</v>
      </c>
      <c r="B19" s="9">
        <v>10966.734</v>
      </c>
      <c r="C19" s="10">
        <v>7793.7801797099992</v>
      </c>
    </row>
    <row r="20" spans="1:3" ht="25.5" x14ac:dyDescent="0.25">
      <c r="A20" s="8" t="s">
        <v>20</v>
      </c>
      <c r="B20" s="9">
        <v>2943.2347540000001</v>
      </c>
      <c r="C20" s="10">
        <v>2787.8465069499998</v>
      </c>
    </row>
    <row r="21" spans="1:3" ht="63.75" x14ac:dyDescent="0.25">
      <c r="A21" s="8" t="s">
        <v>21</v>
      </c>
      <c r="B21" s="9">
        <v>5767.8564200000001</v>
      </c>
      <c r="C21" s="10">
        <v>4838.6977431900004</v>
      </c>
    </row>
    <row r="22" spans="1:3" x14ac:dyDescent="0.25">
      <c r="A22" s="8" t="s">
        <v>22</v>
      </c>
      <c r="B22" s="9">
        <v>11542.155366000001</v>
      </c>
      <c r="C22" s="10">
        <v>8593.4425038600002</v>
      </c>
    </row>
    <row r="23" spans="1:3" x14ac:dyDescent="0.25">
      <c r="A23" s="8" t="s">
        <v>23</v>
      </c>
      <c r="B23" s="9">
        <v>916.68626700000004</v>
      </c>
      <c r="C23" s="10">
        <v>1010.6601417100003</v>
      </c>
    </row>
    <row r="24" spans="1:3" ht="51" x14ac:dyDescent="0.25">
      <c r="A24" s="8" t="s">
        <v>24</v>
      </c>
      <c r="B24" s="9">
        <v>19012.318686999999</v>
      </c>
      <c r="C24" s="10">
        <v>15497.330042059997</v>
      </c>
    </row>
    <row r="25" spans="1:3" x14ac:dyDescent="0.25">
      <c r="A25" s="8"/>
      <c r="B25" s="9"/>
      <c r="C25" s="9"/>
    </row>
    <row r="26" spans="1:3" x14ac:dyDescent="0.25">
      <c r="A26" s="15" t="s">
        <v>25</v>
      </c>
      <c r="B26" s="16">
        <f t="shared" ref="B26:C26" si="2">B7-B9</f>
        <v>181884.65954399988</v>
      </c>
      <c r="C26" s="16">
        <f t="shared" si="2"/>
        <v>206092.32216279005</v>
      </c>
    </row>
    <row r="27" spans="1:3" x14ac:dyDescent="0.25">
      <c r="A27" s="8"/>
      <c r="B27" s="9"/>
      <c r="C27" s="9"/>
    </row>
    <row r="28" spans="1:3" x14ac:dyDescent="0.25">
      <c r="A28" s="11" t="s">
        <v>26</v>
      </c>
      <c r="B28" s="12">
        <f t="shared" ref="B28:C28" si="3">SUM(B29:B37)</f>
        <v>45739.687277999998</v>
      </c>
      <c r="C28" s="12">
        <f t="shared" si="3"/>
        <v>39056.791833050003</v>
      </c>
    </row>
    <row r="29" spans="1:3" ht="25.5" x14ac:dyDescent="0.25">
      <c r="A29" s="8" t="s">
        <v>27</v>
      </c>
      <c r="B29" s="9">
        <v>15453.961067</v>
      </c>
      <c r="C29" s="10">
        <v>14334.46636074</v>
      </c>
    </row>
    <row r="30" spans="1:3" ht="38.25" x14ac:dyDescent="0.25">
      <c r="A30" s="8" t="s">
        <v>28</v>
      </c>
      <c r="B30" s="9">
        <v>1095.73857</v>
      </c>
      <c r="C30" s="10">
        <v>5880.1731111300005</v>
      </c>
    </row>
    <row r="31" spans="1:3" ht="63.75" x14ac:dyDescent="0.25">
      <c r="A31" s="13" t="s">
        <v>29</v>
      </c>
      <c r="B31" s="9">
        <v>0</v>
      </c>
      <c r="C31" s="17">
        <v>-16.458358</v>
      </c>
    </row>
    <row r="32" spans="1:3" ht="76.5" x14ac:dyDescent="0.25">
      <c r="A32" s="13" t="s">
        <v>12</v>
      </c>
      <c r="B32" s="9">
        <v>0</v>
      </c>
      <c r="C32" s="17">
        <v>-5496.7881084099999</v>
      </c>
    </row>
    <row r="33" spans="1:3" ht="76.5" x14ac:dyDescent="0.25">
      <c r="A33" s="13" t="s">
        <v>30</v>
      </c>
      <c r="B33" s="9">
        <v>0</v>
      </c>
      <c r="C33" s="17">
        <v>-239.01277472000001</v>
      </c>
    </row>
    <row r="34" spans="1:3" ht="38.25" x14ac:dyDescent="0.25">
      <c r="A34" s="8" t="s">
        <v>31</v>
      </c>
      <c r="B34" s="9">
        <v>3450.8084269999999</v>
      </c>
      <c r="C34" s="17">
        <v>1898.1950724099997</v>
      </c>
    </row>
    <row r="35" spans="1:3" ht="25.5" x14ac:dyDescent="0.25">
      <c r="A35" s="8" t="s">
        <v>32</v>
      </c>
      <c r="B35" s="9">
        <v>61.942028000000001</v>
      </c>
      <c r="C35" s="10">
        <v>62.388489499999999</v>
      </c>
    </row>
    <row r="36" spans="1:3" ht="25.5" x14ac:dyDescent="0.25">
      <c r="A36" s="8" t="s">
        <v>33</v>
      </c>
      <c r="B36" s="9">
        <v>22078.680305999998</v>
      </c>
      <c r="C36" s="10">
        <v>15321.36472645</v>
      </c>
    </row>
    <row r="37" spans="1:3" ht="38.25" x14ac:dyDescent="0.25">
      <c r="A37" s="8" t="s">
        <v>34</v>
      </c>
      <c r="B37" s="9">
        <v>3598.5568800000001</v>
      </c>
      <c r="C37" s="10">
        <v>7312.4633139500011</v>
      </c>
    </row>
    <row r="38" spans="1:3" x14ac:dyDescent="0.25">
      <c r="A38" s="8"/>
      <c r="B38" s="9"/>
      <c r="C38" s="9"/>
    </row>
    <row r="39" spans="1:3" x14ac:dyDescent="0.25">
      <c r="A39" s="15" t="s">
        <v>35</v>
      </c>
      <c r="B39" s="16">
        <f t="shared" ref="B39:C39" si="4">B7-B9-B28</f>
        <v>136144.97226599988</v>
      </c>
      <c r="C39" s="16">
        <f t="shared" si="4"/>
        <v>167035.53032974005</v>
      </c>
    </row>
    <row r="40" spans="1:3" x14ac:dyDescent="0.25">
      <c r="A40" s="5" t="s">
        <v>36</v>
      </c>
      <c r="B40" s="18">
        <v>25902.432392999999</v>
      </c>
      <c r="C40" s="19">
        <v>25596.27920786</v>
      </c>
    </row>
    <row r="41" spans="1:3" x14ac:dyDescent="0.25">
      <c r="A41" s="5" t="s">
        <v>37</v>
      </c>
      <c r="B41" s="18">
        <v>23039.140019999999</v>
      </c>
      <c r="C41" s="19">
        <v>21375.092571910001</v>
      </c>
    </row>
    <row r="42" spans="1:3" x14ac:dyDescent="0.25">
      <c r="A42" s="20" t="s">
        <v>38</v>
      </c>
      <c r="B42" s="21">
        <v>23039.140019999999</v>
      </c>
      <c r="C42" s="22">
        <v>21375.092571910001</v>
      </c>
    </row>
    <row r="43" spans="1:3" x14ac:dyDescent="0.25">
      <c r="A43" s="20" t="s">
        <v>39</v>
      </c>
      <c r="B43" s="21">
        <v>0</v>
      </c>
      <c r="C43" s="10">
        <v>0</v>
      </c>
    </row>
    <row r="44" spans="1:3" x14ac:dyDescent="0.25">
      <c r="A44" s="20" t="s">
        <v>40</v>
      </c>
      <c r="B44" s="21">
        <v>0</v>
      </c>
      <c r="C44" s="10">
        <v>0</v>
      </c>
    </row>
    <row r="45" spans="1:3" x14ac:dyDescent="0.25">
      <c r="A45" s="5" t="s">
        <v>41</v>
      </c>
      <c r="B45" s="21">
        <f t="shared" ref="B45:C45" si="5">SUM(B46:B51)</f>
        <v>2863.2923730000002</v>
      </c>
      <c r="C45" s="21">
        <f t="shared" si="5"/>
        <v>4221.1866359499991</v>
      </c>
    </row>
    <row r="46" spans="1:3" x14ac:dyDescent="0.25">
      <c r="A46" s="20" t="s">
        <v>38</v>
      </c>
      <c r="B46" s="21">
        <v>1294.165512</v>
      </c>
      <c r="C46" s="10">
        <v>949.78937522999979</v>
      </c>
    </row>
    <row r="47" spans="1:3" x14ac:dyDescent="0.25">
      <c r="A47" s="20" t="s">
        <v>39</v>
      </c>
      <c r="B47" s="21">
        <v>0</v>
      </c>
      <c r="C47" s="10">
        <v>2244.5565769999998</v>
      </c>
    </row>
    <row r="48" spans="1:3" x14ac:dyDescent="0.25">
      <c r="A48" s="20" t="s">
        <v>42</v>
      </c>
      <c r="B48" s="21">
        <v>1569.126861</v>
      </c>
      <c r="C48" s="10">
        <v>318.76281261999986</v>
      </c>
    </row>
    <row r="49" spans="1:3" x14ac:dyDescent="0.25">
      <c r="A49" s="20" t="s">
        <v>43</v>
      </c>
      <c r="B49" s="21">
        <v>0</v>
      </c>
      <c r="C49" s="10">
        <v>0</v>
      </c>
    </row>
    <row r="50" spans="1:3" x14ac:dyDescent="0.25">
      <c r="A50" s="20" t="s">
        <v>44</v>
      </c>
      <c r="B50" s="21">
        <v>0</v>
      </c>
      <c r="C50" s="10">
        <v>708.07787110000015</v>
      </c>
    </row>
    <row r="51" spans="1:3" x14ac:dyDescent="0.25">
      <c r="A51" s="20" t="s">
        <v>45</v>
      </c>
      <c r="B51" s="21">
        <v>0</v>
      </c>
      <c r="C51" s="10">
        <v>0</v>
      </c>
    </row>
    <row r="52" spans="1:3" x14ac:dyDescent="0.25">
      <c r="A52" s="20" t="s">
        <v>46</v>
      </c>
      <c r="B52" s="21">
        <v>0</v>
      </c>
      <c r="C52" s="10">
        <v>5752.2592411300002</v>
      </c>
    </row>
    <row r="53" spans="1:3" x14ac:dyDescent="0.25">
      <c r="A53" s="15" t="s">
        <v>47</v>
      </c>
      <c r="B53" s="16">
        <f t="shared" ref="B53:C53" si="6">B39-B40-B52</f>
        <v>110242.53987299989</v>
      </c>
      <c r="C53" s="16">
        <f t="shared" si="6"/>
        <v>135686.99188075005</v>
      </c>
    </row>
    <row r="54" spans="1:3" x14ac:dyDescent="0.25">
      <c r="A54" s="23" t="s">
        <v>48</v>
      </c>
      <c r="B54" s="21">
        <f t="shared" ref="B54:C54" si="7">B55-B56-B57</f>
        <v>4209.3005670000002</v>
      </c>
      <c r="C54" s="21">
        <f t="shared" si="7"/>
        <v>17032.855741120002</v>
      </c>
    </row>
    <row r="55" spans="1:3" x14ac:dyDescent="0.25">
      <c r="A55" s="24" t="s">
        <v>49</v>
      </c>
      <c r="B55" s="25">
        <v>9942.2869350000001</v>
      </c>
      <c r="C55" s="25">
        <v>36051</v>
      </c>
    </row>
    <row r="56" spans="1:3" x14ac:dyDescent="0.25">
      <c r="A56" s="24" t="s">
        <v>50</v>
      </c>
      <c r="B56" s="25">
        <v>5732.9863679999999</v>
      </c>
      <c r="C56" s="25">
        <v>9546</v>
      </c>
    </row>
    <row r="57" spans="1:3" x14ac:dyDescent="0.25">
      <c r="A57" s="24" t="s">
        <v>51</v>
      </c>
      <c r="B57" s="25">
        <v>0</v>
      </c>
      <c r="C57" s="25">
        <v>9472.1442588800001</v>
      </c>
    </row>
    <row r="58" spans="1:3" x14ac:dyDescent="0.25">
      <c r="A58" s="15" t="s">
        <v>52</v>
      </c>
      <c r="B58" s="16">
        <f t="shared" ref="B58:C58" si="8">B53+B54</f>
        <v>114451.84043999988</v>
      </c>
      <c r="C58" s="16">
        <f t="shared" si="8"/>
        <v>152719.84762187005</v>
      </c>
    </row>
    <row r="59" spans="1:3" x14ac:dyDescent="0.25">
      <c r="A59" s="24" t="s">
        <v>53</v>
      </c>
      <c r="B59" s="25"/>
      <c r="C59" s="26"/>
    </row>
    <row r="60" spans="1:3" x14ac:dyDescent="0.25">
      <c r="A60" s="15" t="s">
        <v>54</v>
      </c>
      <c r="B60" s="16">
        <f t="shared" ref="B60:C60" si="9">B58</f>
        <v>114451.84043999988</v>
      </c>
      <c r="C60" s="16">
        <f t="shared" si="9"/>
        <v>152719.84762187005</v>
      </c>
    </row>
    <row r="61" spans="1:3" x14ac:dyDescent="0.25">
      <c r="A61" s="24" t="s">
        <v>55</v>
      </c>
      <c r="B61" s="25">
        <v>23382.160100000001</v>
      </c>
      <c r="C61" s="10">
        <v>35129</v>
      </c>
    </row>
    <row r="62" spans="1:3" x14ac:dyDescent="0.25">
      <c r="A62" s="24" t="s">
        <v>56</v>
      </c>
      <c r="B62" s="25">
        <v>8116.8398999999999</v>
      </c>
      <c r="C62" s="10">
        <v>11548.34331305</v>
      </c>
    </row>
    <row r="63" spans="1:3" x14ac:dyDescent="0.25">
      <c r="A63" s="15" t="s">
        <v>57</v>
      </c>
      <c r="B63" s="16">
        <f t="shared" ref="B63:C63" si="10">B60-B61-B62</f>
        <v>82952.840439999869</v>
      </c>
      <c r="C63" s="16">
        <f t="shared" si="10"/>
        <v>106042.50430882005</v>
      </c>
    </row>
    <row r="64" spans="1:3" x14ac:dyDescent="0.25">
      <c r="A64" s="27"/>
      <c r="B64" s="28"/>
      <c r="C64" s="28"/>
    </row>
    <row r="65" spans="1:3" x14ac:dyDescent="0.25">
      <c r="A65" s="29" t="s">
        <v>35</v>
      </c>
      <c r="B65" s="30">
        <f t="shared" ref="B65:C65" si="11">B39</f>
        <v>136144.97226599988</v>
      </c>
      <c r="C65" s="30">
        <f t="shared" si="11"/>
        <v>167035.53032974005</v>
      </c>
    </row>
    <row r="66" spans="1:3" x14ac:dyDescent="0.25">
      <c r="A66" s="29" t="s">
        <v>58</v>
      </c>
      <c r="B66" s="31">
        <f t="shared" ref="B66:C66" si="12">B65/B7</f>
        <v>0.29012645441274248</v>
      </c>
      <c r="C66" s="31">
        <f t="shared" si="12"/>
        <v>0.33404875138877371</v>
      </c>
    </row>
  </sheetData>
  <mergeCells count="1">
    <mergeCell ref="B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DocSecurity>0</DocSecurity>
  <ScaleCrop>false</ScaleCrop>
  <HeadingPairs>
    <vt:vector baseType="variant" size="2">
      <vt:variant>
        <vt:lpstr>Hojas de cálculo</vt:lpstr>
      </vt:variant>
      <vt:variant>
        <vt:i4>1</vt:i4>
      </vt:variant>
    </vt:vector>
  </HeadingPairs>
  <TitlesOfParts>
    <vt:vector baseType="lpstr" size="1">
      <vt:lpstr>Hoja1</vt:lpstr>
    </vt:vector>
  </TitlesOfParts>
  <Company/>
  <LinksUpToDate>false</LinksUpToDate>
  <SharedDoc>false</SharedDoc>
  <HyperlinksChanged>false</HyperlinksChanged>
  <AppVersion>15.0300</AppVersion>
  <Template/>
  <Manager/>
  <TotalTime>0</TotalTim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Grupo EPM</dc:creator>
  <cp:revision>0</cp:revision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pid="2" fmtid="{D5CDD505-2E9C-101B-9397-08002B2CF9AE}" name="my_tag_name">
    <vt:lpwstr>MetaClean sync </vt:lpwstr>
  </property>
</Properties>
</file>